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19155" windowHeight="7230" firstSheet="1" activeTab="6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 10" sheetId="13" r:id="rId13"/>
    <sheet name="Thang 11" sheetId="14" r:id="rId14"/>
    <sheet name="Thang 12" sheetId="15" r:id="rId15"/>
    <sheet name="Quy 4" sheetId="16" r:id="rId16"/>
  </sheets>
  <calcPr calcId="125725"/>
</workbook>
</file>

<file path=xl/calcChain.xml><?xml version="1.0" encoding="utf-8"?>
<calcChain xmlns="http://schemas.openxmlformats.org/spreadsheetml/2006/main">
  <c r="G11" i="16"/>
  <c r="G15" s="1"/>
  <c r="H15" s="1"/>
  <c r="H25"/>
  <c r="M12"/>
  <c r="H25" i="15"/>
  <c r="G17"/>
  <c r="H17" s="1"/>
  <c r="G15"/>
  <c r="H15" s="1"/>
  <c r="H11"/>
  <c r="H25" i="14"/>
  <c r="H17"/>
  <c r="G17"/>
  <c r="G23" s="1"/>
  <c r="H23" s="1"/>
  <c r="G15"/>
  <c r="H15" s="1"/>
  <c r="H11"/>
  <c r="H25" i="13"/>
  <c r="G23"/>
  <c r="H23" s="1"/>
  <c r="G17"/>
  <c r="H17" s="1"/>
  <c r="G15"/>
  <c r="H15" s="1"/>
  <c r="H11"/>
  <c r="G11" i="12"/>
  <c r="G15" s="1"/>
  <c r="H15" s="1"/>
  <c r="H25"/>
  <c r="M12"/>
  <c r="H25" i="11"/>
  <c r="H17"/>
  <c r="G17"/>
  <c r="G23" s="1"/>
  <c r="H23" s="1"/>
  <c r="G15"/>
  <c r="H15" s="1"/>
  <c r="H11"/>
  <c r="H25" i="10"/>
  <c r="G17"/>
  <c r="G23" s="1"/>
  <c r="H23" s="1"/>
  <c r="H15"/>
  <c r="G15"/>
  <c r="H11"/>
  <c r="H25" i="9"/>
  <c r="G17"/>
  <c r="H17" s="1"/>
  <c r="G15"/>
  <c r="H15" s="1"/>
  <c r="H11"/>
  <c r="M12" i="8"/>
  <c r="G11"/>
  <c r="G12" s="1"/>
  <c r="H25"/>
  <c r="H25" i="7"/>
  <c r="H17"/>
  <c r="G17"/>
  <c r="G23" s="1"/>
  <c r="H23" s="1"/>
  <c r="G15"/>
  <c r="H15" s="1"/>
  <c r="H11"/>
  <c r="H25" i="6"/>
  <c r="G17"/>
  <c r="G23" s="1"/>
  <c r="H23" s="1"/>
  <c r="G15"/>
  <c r="H15" s="1"/>
  <c r="H11"/>
  <c r="H25" i="5"/>
  <c r="H17"/>
  <c r="G17"/>
  <c r="G23" s="1"/>
  <c r="H23" s="1"/>
  <c r="G15"/>
  <c r="H15" s="1"/>
  <c r="H11"/>
  <c r="G11" i="4"/>
  <c r="H11" s="1"/>
  <c r="H25"/>
  <c r="G12" i="2"/>
  <c r="G12" i="3" s="1"/>
  <c r="G19" s="1"/>
  <c r="H19" s="1"/>
  <c r="H25"/>
  <c r="G17"/>
  <c r="G23" s="1"/>
  <c r="H23" s="1"/>
  <c r="G15"/>
  <c r="H15" s="1"/>
  <c r="H11"/>
  <c r="H25" i="2"/>
  <c r="H25" i="1"/>
  <c r="G17"/>
  <c r="H17" s="1"/>
  <c r="G15"/>
  <c r="H15" s="1"/>
  <c r="H12"/>
  <c r="H11"/>
  <c r="H17" i="10" l="1"/>
  <c r="G23" i="15"/>
  <c r="H23" s="1"/>
  <c r="H11" i="12"/>
  <c r="H11" i="16"/>
  <c r="G12"/>
  <c r="H12" s="1"/>
  <c r="G17"/>
  <c r="H17" s="1"/>
  <c r="G12" i="5"/>
  <c r="G21" s="1"/>
  <c r="H21" s="1"/>
  <c r="G12" i="12"/>
  <c r="H12" s="1"/>
  <c r="G17"/>
  <c r="G23" i="9"/>
  <c r="H23" s="1"/>
  <c r="G21" i="8"/>
  <c r="H21" s="1"/>
  <c r="G19"/>
  <c r="H19" s="1"/>
  <c r="G17"/>
  <c r="H17" s="1"/>
  <c r="G15"/>
  <c r="H15" s="1"/>
  <c r="H17" i="6"/>
  <c r="H12" i="8"/>
  <c r="H11"/>
  <c r="G17" i="4"/>
  <c r="G15"/>
  <c r="H15" s="1"/>
  <c r="H12" i="3"/>
  <c r="G21"/>
  <c r="H21" s="1"/>
  <c r="H17"/>
  <c r="H12" i="2"/>
  <c r="G19"/>
  <c r="H19" s="1"/>
  <c r="G15"/>
  <c r="H15" s="1"/>
  <c r="H11"/>
  <c r="G17"/>
  <c r="G21"/>
  <c r="G23" i="1"/>
  <c r="H23" s="1"/>
  <c r="G21"/>
  <c r="G19"/>
  <c r="H19" s="1"/>
  <c r="H12" i="5" l="1"/>
  <c r="G19" i="16"/>
  <c r="H19" s="1"/>
  <c r="G24" i="3"/>
  <c r="H24" s="1"/>
  <c r="G23" i="16"/>
  <c r="H23" s="1"/>
  <c r="G19" i="12"/>
  <c r="H19" s="1"/>
  <c r="G21" i="16"/>
  <c r="G24" s="1"/>
  <c r="H24" s="1"/>
  <c r="G19" i="5"/>
  <c r="H19" s="1"/>
  <c r="G24"/>
  <c r="H24" s="1"/>
  <c r="G21" i="12"/>
  <c r="G24" s="1"/>
  <c r="H24" s="1"/>
  <c r="G12" i="6"/>
  <c r="G12" i="7" s="1"/>
  <c r="H12" s="1"/>
  <c r="G23" i="12"/>
  <c r="H23" s="1"/>
  <c r="H17"/>
  <c r="H21"/>
  <c r="G23" i="8"/>
  <c r="H23" s="1"/>
  <c r="G24"/>
  <c r="H24" s="1"/>
  <c r="H12" i="4"/>
  <c r="G19"/>
  <c r="H19" s="1"/>
  <c r="G21"/>
  <c r="H17"/>
  <c r="G23"/>
  <c r="H23" s="1"/>
  <c r="G23" i="2"/>
  <c r="H23" s="1"/>
  <c r="H17"/>
  <c r="G24"/>
  <c r="H24" s="1"/>
  <c r="H21"/>
  <c r="H21" i="1"/>
  <c r="G24"/>
  <c r="H24" s="1"/>
  <c r="H21" i="16" l="1"/>
  <c r="G12" i="14"/>
  <c r="G12" i="15"/>
  <c r="G12" i="13"/>
  <c r="G19" i="7"/>
  <c r="H19" s="1"/>
  <c r="G21"/>
  <c r="G12" i="9"/>
  <c r="G24" i="4"/>
  <c r="H24" s="1"/>
  <c r="H21"/>
  <c r="H12" i="6"/>
  <c r="G19"/>
  <c r="H19" s="1"/>
  <c r="G21"/>
  <c r="H21" s="1"/>
  <c r="G21" i="13" l="1"/>
  <c r="G19"/>
  <c r="H19" s="1"/>
  <c r="H12"/>
  <c r="G19" i="14"/>
  <c r="H19" s="1"/>
  <c r="G21"/>
  <c r="H12"/>
  <c r="G21" i="15"/>
  <c r="G19"/>
  <c r="H19" s="1"/>
  <c r="H12"/>
  <c r="H12" i="9"/>
  <c r="G12" i="10"/>
  <c r="G19" i="9"/>
  <c r="H19" s="1"/>
  <c r="G21"/>
  <c r="H21" i="7"/>
  <c r="G24"/>
  <c r="H24" s="1"/>
  <c r="G24" i="6"/>
  <c r="H24" s="1"/>
  <c r="G24" i="14" l="1"/>
  <c r="H24" s="1"/>
  <c r="H21"/>
  <c r="H21" i="13"/>
  <c r="G24"/>
  <c r="H24" s="1"/>
  <c r="G24" i="15"/>
  <c r="H24" s="1"/>
  <c r="H21"/>
  <c r="G21" i="10"/>
  <c r="G19"/>
  <c r="H19" s="1"/>
  <c r="G12" i="11"/>
  <c r="H12" i="10"/>
  <c r="G24" i="9"/>
  <c r="H24" s="1"/>
  <c r="H21"/>
  <c r="G21" i="11" l="1"/>
  <c r="H12"/>
  <c r="G19"/>
  <c r="H19" s="1"/>
  <c r="G24" i="10"/>
  <c r="H24" s="1"/>
  <c r="H21"/>
  <c r="H21" i="11" l="1"/>
  <c r="G24"/>
  <c r="H24" s="1"/>
</calcChain>
</file>

<file path=xl/sharedStrings.xml><?xml version="1.0" encoding="utf-8"?>
<sst xmlns="http://schemas.openxmlformats.org/spreadsheetml/2006/main" count="1206" uniqueCount="81">
  <si>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</si>
  <si>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</si>
  <si>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</si>
  <si>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</si>
  <si>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</si>
  <si>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</si>
  <si>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</si>
  <si>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</si>
  <si>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</si>
  <si>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</si>
  <si>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</si>
  <si>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</si>
  <si>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</si>
  <si>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</si>
  <si>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</si>
  <si>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</si>
  <si>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</si>
  <si>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</si>
  <si>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</si>
  <si>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</si>
  <si>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</si>
  <si>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</si>
  <si>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</si>
  <si>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</si>
  <si>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</si>
  <si>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</si>
  <si>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</si>
  <si>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</si>
  <si>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</si>
  <si>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</si>
  <si>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</si>
  <si>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</si>
  <si>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</si>
  <si>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</si>
  <si>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</si>
  <si>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</si>
  <si>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</si>
  <si>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</si>
  <si>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</si>
  <si>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</si>
  <si>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</si>
  <si>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</si>
  <si>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</si>
  <si>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</si>
  <si>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</si>
  <si>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</si>
  <si>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</si>
  <si>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</si>
  <si>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</si>
  <si>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</si>
  <si>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</si>
  <si>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</si>
  <si>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</si>
  <si>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</si>
  <si>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    tháng   năm 2016</t>
  </si>
  <si>
    <t>Ngày     tháng    năm 2016</t>
  </si>
  <si>
    <t>Tháng 10 năm 2016</t>
  </si>
  <si>
    <t>Tháng 11 năm 2016</t>
  </si>
  <si>
    <t>Tháng 12 năm 2016</t>
  </si>
  <si>
    <t>Quý 4 năm 2016</t>
  </si>
  <si>
    <t>Tháng 01 năm 2017</t>
  </si>
  <si>
    <t>Tháng 02 năm 2017</t>
  </si>
  <si>
    <t>Ngày     tháng    năm 2017</t>
  </si>
  <si>
    <t>Tháng 03 năm 2017</t>
  </si>
  <si>
    <t>Ngày    tháng   năm 2017</t>
  </si>
  <si>
    <t>Quý 1 năm 2017</t>
  </si>
  <si>
    <t>Truy thu đ/c Ngọc Trí
T.12.2016</t>
  </si>
  <si>
    <t>Ngày 11 tháng 01 năm 2017</t>
  </si>
  <si>
    <t>Tháng 04 năm 2017</t>
  </si>
  <si>
    <t>Ngày 14 tháng 4 năm 2017</t>
  </si>
  <si>
    <t>Tháng 05 năm 2017</t>
  </si>
  <si>
    <t>Quý 2 năm 2017</t>
  </si>
  <si>
    <t>Ngày 9 tháng 6 năm 2017</t>
  </si>
  <si>
    <t>Tháng 06 năm 2017</t>
  </si>
  <si>
    <t>Đỗ Thị Phương Khanh</t>
  </si>
  <si>
    <t>Ngày 9 tháng 5 năm 2017</t>
  </si>
  <si>
    <t>Ngày     tháng   năm 2017</t>
  </si>
  <si>
    <t>Quý 3 năm 2017</t>
  </si>
  <si>
    <t>Tháng 09 năm 2017</t>
  </si>
  <si>
    <t>Tháng 08 năm 2017</t>
  </si>
  <si>
    <t>Tháng 07 năm 2017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</si>
</sst>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1"/>
  <sheetViews>
    <sheetView topLeftCell="A4" workbookViewId="0">
      <selection activeCell="L9" sqref="L9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6.7109375" style="30" customWidth="1"/>
    <col min="5" max="5" width="8.140625" customWidth="1"/>
    <col min="6" max="6" width="7.28515625" customWidth="1"/>
    <col min="7" max="7" width="10.140625" customWidth="1"/>
    <col min="9" max="9" width="2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17.25" customHeight="1">
      <c r="A5" s="44" t="s">
        <v>60</v>
      </c>
      <c r="B5" s="44"/>
      <c r="C5" s="44"/>
      <c r="D5" s="44"/>
      <c r="E5" s="44"/>
      <c r="F5" s="44"/>
      <c r="G5" s="44"/>
      <c r="H5" s="44"/>
      <c r="I5" s="44"/>
    </row>
    <row r="6" spans="1:9" ht="1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33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1">
        <v>878488.26599999995</v>
      </c>
      <c r="H11" s="13">
        <f>G11</f>
        <v>878488.26599999995</v>
      </c>
      <c r="I11" s="33" t="s">
        <v>66</v>
      </c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6">
        <v>781106.26599999995</v>
      </c>
      <c r="H12" s="13">
        <f t="shared" ref="H12:H25" si="0">G12</f>
        <v>781106.26599999995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263546.47979999997</v>
      </c>
      <c r="H15" s="13">
        <f t="shared" si="0"/>
        <v>263546.47979999997</v>
      </c>
      <c r="I15" s="8"/>
    </row>
    <row r="16" spans="1:9" ht="19.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0.2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614941.78619999997</v>
      </c>
      <c r="H17" s="13">
        <f t="shared" si="0"/>
        <v>614941.78619999997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18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234331.87979999997</v>
      </c>
      <c r="H19" s="13">
        <f t="shared" si="0"/>
        <v>234331.87979999997</v>
      </c>
      <c r="I19" s="8"/>
    </row>
    <row r="20" spans="1:9" ht="18.7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1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546774.38619999995</v>
      </c>
      <c r="H21" s="13">
        <f t="shared" si="0"/>
        <v>546774.38619999995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614941.78619999997</v>
      </c>
      <c r="H23" s="13">
        <f t="shared" si="0"/>
        <v>614941.78619999997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546774.38619999995</v>
      </c>
      <c r="H24" s="13">
        <f t="shared" si="0"/>
        <v>546774.38619999995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67</v>
      </c>
      <c r="H27" s="46"/>
      <c r="I27" s="46"/>
    </row>
    <row r="28" spans="1:9">
      <c r="B28" s="14" t="s">
        <v>51</v>
      </c>
      <c r="G28" s="47" t="s">
        <v>52</v>
      </c>
      <c r="H28" s="47"/>
      <c r="I28" s="47"/>
    </row>
    <row r="30" spans="1:9" ht="35.25" customHeight="1"/>
    <row r="31" spans="1:9">
      <c r="B31" s="15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18" top="0.37" bottom="0.3" header="0.3" footer="0.18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A6" sqref="A1:A1048576"/>
    </sheetView>
  </sheetViews>
  <sheetFormatPr defaultRowHeight="15"/>
  <cols>
    <col min="1" max="1" width="5.5703125" style="34" customWidth="1"/>
    <col min="2" max="2" width="21.42578125" customWidth="1"/>
    <col min="3" max="3" width="6.5703125" style="30" customWidth="1"/>
    <col min="4" max="4" width="8.7109375" style="3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22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22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22"/>
      <c r="D3" s="22"/>
      <c r="E3" s="52" t="s">
        <v>5</v>
      </c>
      <c r="F3" s="52"/>
      <c r="G3" s="52"/>
      <c r="H3" s="52"/>
      <c r="I3" s="52"/>
    </row>
    <row r="4" spans="1:9" s="2" customFormat="1" ht="21.75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15.75" customHeight="1">
      <c r="A5" s="44" t="s">
        <v>61</v>
      </c>
      <c r="B5" s="44"/>
      <c r="C5" s="44"/>
      <c r="D5" s="44"/>
      <c r="E5" s="44"/>
      <c r="F5" s="44"/>
      <c r="G5" s="44"/>
      <c r="H5" s="44"/>
      <c r="I5" s="44"/>
    </row>
    <row r="6" spans="1:9" ht="11.2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36" t="s">
        <v>22</v>
      </c>
      <c r="B9" s="5" t="s">
        <v>23</v>
      </c>
      <c r="C9" s="32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37" t="s">
        <v>26</v>
      </c>
      <c r="B10" s="5" t="s">
        <v>27</v>
      </c>
      <c r="C10" s="32" t="s">
        <v>28</v>
      </c>
      <c r="D10" s="9"/>
      <c r="E10" s="8"/>
      <c r="F10" s="8"/>
      <c r="G10" s="11"/>
      <c r="H10" s="11"/>
      <c r="I10" s="8"/>
    </row>
    <row r="11" spans="1:9" ht="24.95" customHeight="1">
      <c r="A11" s="9">
        <v>1</v>
      </c>
      <c r="B11" s="6" t="s">
        <v>29</v>
      </c>
      <c r="C11" s="32" t="s">
        <v>28</v>
      </c>
      <c r="D11" s="23" t="s">
        <v>30</v>
      </c>
      <c r="E11" s="8"/>
      <c r="F11" s="8"/>
      <c r="G11" s="31">
        <v>850174.26599999995</v>
      </c>
      <c r="H11" s="11">
        <f>G11</f>
        <v>850174.26599999995</v>
      </c>
      <c r="I11" s="8"/>
    </row>
    <row r="12" spans="1:9" ht="24.95" customHeight="1">
      <c r="A12" s="9">
        <v>2</v>
      </c>
      <c r="B12" s="6" t="s">
        <v>31</v>
      </c>
      <c r="C12" s="32" t="s">
        <v>28</v>
      </c>
      <c r="D12" s="23" t="s">
        <v>32</v>
      </c>
      <c r="E12" s="8"/>
      <c r="F12" s="8"/>
      <c r="G12" s="13">
        <f>G11+'Thang 1'!G12</f>
        <v>1631280.5319999999</v>
      </c>
      <c r="H12" s="13">
        <f t="shared" ref="H12:H25" si="0">G12</f>
        <v>1631280.5319999999</v>
      </c>
      <c r="I12" s="8"/>
    </row>
    <row r="13" spans="1:9" ht="24.95" customHeight="1">
      <c r="A13" s="36" t="s">
        <v>33</v>
      </c>
      <c r="B13" s="5" t="s">
        <v>34</v>
      </c>
      <c r="C13" s="32" t="s">
        <v>28</v>
      </c>
      <c r="D13" s="9"/>
      <c r="E13" s="8"/>
      <c r="F13" s="8"/>
      <c r="G13" s="11"/>
      <c r="H13" s="11"/>
      <c r="I13" s="8"/>
    </row>
    <row r="14" spans="1:9" ht="23.25" customHeight="1">
      <c r="A14" s="9">
        <v>1</v>
      </c>
      <c r="B14" s="6" t="s">
        <v>35</v>
      </c>
      <c r="C14" s="32" t="s">
        <v>28</v>
      </c>
      <c r="D14" s="23" t="s">
        <v>36</v>
      </c>
      <c r="E14" s="8"/>
      <c r="F14" s="8"/>
      <c r="G14" s="11"/>
      <c r="H14" s="11"/>
      <c r="I14" s="8"/>
    </row>
    <row r="15" spans="1:9" ht="23.25" customHeight="1">
      <c r="A15" s="9" t="s">
        <v>37</v>
      </c>
      <c r="B15" s="6" t="s">
        <v>38</v>
      </c>
      <c r="C15" s="32" t="s">
        <v>28</v>
      </c>
      <c r="D15" s="9">
        <v>5</v>
      </c>
      <c r="E15" s="8"/>
      <c r="F15" s="8"/>
      <c r="G15" s="13">
        <f>G11*30%</f>
        <v>255052.27979999996</v>
      </c>
      <c r="H15" s="13">
        <f t="shared" si="0"/>
        <v>255052.27979999996</v>
      </c>
      <c r="I15" s="8"/>
    </row>
    <row r="16" spans="1:9" ht="23.25" customHeight="1">
      <c r="A16" s="9" t="s">
        <v>39</v>
      </c>
      <c r="B16" s="6" t="s">
        <v>40</v>
      </c>
      <c r="C16" s="32" t="s">
        <v>28</v>
      </c>
      <c r="D16" s="9">
        <v>6</v>
      </c>
      <c r="E16" s="8"/>
      <c r="F16" s="8"/>
      <c r="G16" s="11"/>
      <c r="H16" s="11"/>
      <c r="I16" s="8"/>
    </row>
    <row r="17" spans="1:9" ht="23.25" customHeight="1">
      <c r="A17" s="9" t="s">
        <v>41</v>
      </c>
      <c r="B17" s="6" t="s">
        <v>42</v>
      </c>
      <c r="C17" s="32" t="s">
        <v>28</v>
      </c>
      <c r="D17" s="9">
        <v>7</v>
      </c>
      <c r="E17" s="8"/>
      <c r="F17" s="8"/>
      <c r="G17" s="13">
        <f>G11*70%</f>
        <v>595121.98619999993</v>
      </c>
      <c r="H17" s="13">
        <f t="shared" si="0"/>
        <v>595121.98619999993</v>
      </c>
      <c r="I17" s="8"/>
    </row>
    <row r="18" spans="1:9" ht="23.25" customHeight="1">
      <c r="A18" s="9">
        <v>2</v>
      </c>
      <c r="B18" s="6" t="s">
        <v>31</v>
      </c>
      <c r="C18" s="32" t="s">
        <v>28</v>
      </c>
      <c r="D18" s="9">
        <v>8</v>
      </c>
      <c r="E18" s="8"/>
      <c r="F18" s="8"/>
      <c r="G18" s="13"/>
      <c r="H18" s="13"/>
      <c r="I18" s="8"/>
    </row>
    <row r="19" spans="1:9" ht="23.25" customHeight="1">
      <c r="A19" s="9" t="s">
        <v>43</v>
      </c>
      <c r="B19" s="6" t="s">
        <v>38</v>
      </c>
      <c r="C19" s="32" t="s">
        <v>28</v>
      </c>
      <c r="D19" s="9">
        <v>9</v>
      </c>
      <c r="E19" s="8"/>
      <c r="F19" s="8"/>
      <c r="G19" s="13">
        <f>G12*30%</f>
        <v>489384.15959999996</v>
      </c>
      <c r="H19" s="13">
        <f t="shared" si="0"/>
        <v>489384.15959999996</v>
      </c>
      <c r="I19" s="8"/>
    </row>
    <row r="20" spans="1:9" ht="18" customHeight="1">
      <c r="A20" s="9" t="s">
        <v>44</v>
      </c>
      <c r="B20" s="6" t="s">
        <v>40</v>
      </c>
      <c r="C20" s="32" t="s">
        <v>28</v>
      </c>
      <c r="D20" s="9">
        <v>10</v>
      </c>
      <c r="E20" s="8"/>
      <c r="F20" s="8"/>
      <c r="G20" s="13"/>
      <c r="H20" s="13"/>
      <c r="I20" s="8"/>
    </row>
    <row r="21" spans="1:9" ht="18" customHeight="1">
      <c r="A21" s="9" t="s">
        <v>45</v>
      </c>
      <c r="B21" s="6" t="s">
        <v>42</v>
      </c>
      <c r="C21" s="32" t="s">
        <v>28</v>
      </c>
      <c r="D21" s="9">
        <v>11</v>
      </c>
      <c r="E21" s="8"/>
      <c r="F21" s="8"/>
      <c r="G21" s="13">
        <f>G12*70%</f>
        <v>1141896.3723999998</v>
      </c>
      <c r="H21" s="13">
        <f t="shared" si="0"/>
        <v>1141896.3723999998</v>
      </c>
      <c r="I21" s="8"/>
    </row>
    <row r="22" spans="1:9" ht="24.95" customHeight="1">
      <c r="A22" s="36" t="s">
        <v>46</v>
      </c>
      <c r="B22" s="5" t="s">
        <v>47</v>
      </c>
      <c r="C22" s="32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32" t="s">
        <v>28</v>
      </c>
      <c r="D23" s="9">
        <v>12</v>
      </c>
      <c r="E23" s="8"/>
      <c r="F23" s="8"/>
      <c r="G23" s="13">
        <f>G17</f>
        <v>595121.98619999993</v>
      </c>
      <c r="H23" s="13">
        <f t="shared" si="0"/>
        <v>595121.98619999993</v>
      </c>
      <c r="I23" s="8"/>
    </row>
    <row r="24" spans="1:9" ht="24.95" customHeight="1">
      <c r="A24" s="9">
        <v>2</v>
      </c>
      <c r="B24" s="6" t="s">
        <v>49</v>
      </c>
      <c r="C24" s="32" t="s">
        <v>28</v>
      </c>
      <c r="D24" s="9">
        <v>13</v>
      </c>
      <c r="E24" s="8"/>
      <c r="F24" s="8"/>
      <c r="G24" s="13">
        <f>G21</f>
        <v>1141896.3723999998</v>
      </c>
      <c r="H24" s="13">
        <f t="shared" si="0"/>
        <v>1141896.3723999998</v>
      </c>
      <c r="I24" s="8"/>
    </row>
    <row r="25" spans="1:9" ht="24.95" customHeight="1">
      <c r="A25" s="38">
        <v>3</v>
      </c>
      <c r="B25" s="6" t="s">
        <v>50</v>
      </c>
      <c r="C25" s="32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62</v>
      </c>
      <c r="H27" s="46"/>
      <c r="I27" s="46"/>
    </row>
    <row r="28" spans="1:9">
      <c r="B28" s="14" t="s">
        <v>51</v>
      </c>
      <c r="G28" s="47" t="s">
        <v>52</v>
      </c>
      <c r="H28" s="47"/>
      <c r="I28" s="47"/>
    </row>
    <row r="30" spans="1:9" ht="21.75" customHeight="1"/>
    <row r="31" spans="1:9">
      <c r="B31" s="15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G12" sqref="G12"/>
    </sheetView>
  </sheetViews>
  <sheetFormatPr defaultRowHeight="15"/>
  <cols>
    <col min="1" max="1" width="5.5703125" style="34" customWidth="1"/>
    <col min="2" max="2" width="21.42578125" customWidth="1"/>
    <col min="3" max="3" width="6.5703125" customWidth="1"/>
    <col min="4" max="4" width="8.7109375" style="30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16.5" customHeight="1">
      <c r="A5" s="44" t="s">
        <v>63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36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>
      <c r="A10" s="37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1">
        <v>850174.26599999995</v>
      </c>
      <c r="H11" s="11">
        <f>G11</f>
        <v>850174.26599999995</v>
      </c>
      <c r="I11" s="8"/>
    </row>
    <row r="12" spans="1:9" ht="24.95" customHeight="1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2'!G12</f>
        <v>2481454.798</v>
      </c>
      <c r="H12" s="11">
        <f t="shared" ref="H12:H25" si="0">G12</f>
        <v>2481454.798</v>
      </c>
      <c r="I12" s="8"/>
    </row>
    <row r="13" spans="1:9" ht="24.95" customHeight="1">
      <c r="A13" s="36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255052.27979999996</v>
      </c>
      <c r="H15" s="11">
        <f t="shared" si="0"/>
        <v>255052.27979999996</v>
      </c>
      <c r="I15" s="8"/>
    </row>
    <row r="16" spans="1:9" ht="24.95" customHeight="1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595121.98619999993</v>
      </c>
      <c r="H17" s="11">
        <f t="shared" si="0"/>
        <v>595121.98619999993</v>
      </c>
      <c r="I17" s="8"/>
    </row>
    <row r="18" spans="1:9" ht="24.95" customHeight="1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744436.43939999992</v>
      </c>
      <c r="H19" s="11">
        <f t="shared" si="0"/>
        <v>744436.43939999992</v>
      </c>
      <c r="I19" s="8"/>
    </row>
    <row r="20" spans="1:9" ht="24.95" customHeight="1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1737018.3585999999</v>
      </c>
      <c r="H21" s="11">
        <f t="shared" si="0"/>
        <v>1737018.3585999999</v>
      </c>
      <c r="I21" s="8"/>
    </row>
    <row r="22" spans="1:9" ht="24.95" customHeight="1">
      <c r="A22" s="36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595121.98619999993</v>
      </c>
      <c r="H23" s="11">
        <f t="shared" si="0"/>
        <v>595121.98619999993</v>
      </c>
      <c r="I23" s="8"/>
    </row>
    <row r="24" spans="1:9" ht="24.95" customHeight="1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1737018.3585999999</v>
      </c>
      <c r="H24" s="11">
        <f t="shared" si="0"/>
        <v>1737018.3585999999</v>
      </c>
      <c r="I24" s="8"/>
    </row>
    <row r="25" spans="1:9" ht="24.95" customHeight="1">
      <c r="A25" s="38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64</v>
      </c>
      <c r="H27" s="46"/>
      <c r="I27" s="46"/>
    </row>
    <row r="28" spans="1:9">
      <c r="B28" s="14" t="s">
        <v>51</v>
      </c>
      <c r="G28" s="47" t="s">
        <v>52</v>
      </c>
      <c r="H28" s="47"/>
      <c r="I28" s="47"/>
    </row>
    <row r="30" spans="1:9" ht="35.25" customHeight="1"/>
    <row r="31" spans="1:9">
      <c r="B31" s="15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M9" sqref="M9"/>
    </sheetView>
  </sheetViews>
  <sheetFormatPr defaultRowHeight="15"/>
  <cols>
    <col min="1" max="1" width="5.5703125" style="34" customWidth="1"/>
    <col min="2" max="2" width="22.28515625" customWidth="1"/>
    <col min="3" max="3" width="6.5703125" customWidth="1"/>
    <col min="4" max="4" width="8.7109375" style="30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12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12" ht="29.2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12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12" s="2" customFormat="1" ht="17.25" customHeight="1">
      <c r="A5" s="44" t="s">
        <v>65</v>
      </c>
      <c r="B5" s="44"/>
      <c r="C5" s="44"/>
      <c r="D5" s="44"/>
      <c r="E5" s="44"/>
      <c r="F5" s="44"/>
      <c r="G5" s="44"/>
      <c r="H5" s="44"/>
      <c r="I5" s="44"/>
    </row>
    <row r="6" spans="1:12" ht="9.75" customHeight="1"/>
    <row r="7" spans="1:12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>
      <c r="A9" s="36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12" ht="24.95" customHeight="1">
      <c r="A10" s="37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2" ht="18" customHeight="1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1'!G11+'Thang 2'!G11+'Thang 3'!G11</f>
        <v>2578836.798</v>
      </c>
      <c r="H11" s="11">
        <f>G11</f>
        <v>2578836.798</v>
      </c>
      <c r="I11" s="8"/>
    </row>
    <row r="12" spans="1:12" ht="24.95" customHeight="1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>
      <c r="A13" s="36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2" ht="24.95" customHeight="1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2" ht="15" customHeight="1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773651.03940000001</v>
      </c>
      <c r="H15" s="11">
        <f t="shared" si="0"/>
        <v>773651.03940000001</v>
      </c>
      <c r="I15" s="8"/>
    </row>
    <row r="16" spans="1:12" ht="16.5" customHeight="1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1805185.7585999998</v>
      </c>
      <c r="H17" s="18">
        <f t="shared" si="0"/>
        <v>1805185.7585999998</v>
      </c>
      <c r="I17" s="8"/>
    </row>
    <row r="18" spans="1:9" ht="24.95" customHeight="1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17.25" customHeight="1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>
      <c r="A22" s="36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1805185.7585999998</v>
      </c>
      <c r="H23" s="11">
        <f t="shared" si="0"/>
        <v>1805185.7585999998</v>
      </c>
      <c r="I23" s="8"/>
    </row>
    <row r="24" spans="1:9" ht="24.95" customHeight="1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>
      <c r="A25" s="38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>
      <c r="A26" s="53"/>
      <c r="B26" s="53"/>
      <c r="C26" s="53"/>
      <c r="D26" s="53"/>
      <c r="E26" s="53"/>
      <c r="F26" s="53"/>
      <c r="G26" s="53"/>
      <c r="H26" s="53"/>
      <c r="I26" s="53"/>
    </row>
    <row r="27" spans="1:9">
      <c r="G27" s="45" t="s">
        <v>64</v>
      </c>
      <c r="H27" s="46"/>
      <c r="I27" s="46"/>
    </row>
    <row r="28" spans="1:9">
      <c r="B28" s="14" t="s">
        <v>51</v>
      </c>
      <c r="G28" s="47" t="s">
        <v>52</v>
      </c>
      <c r="H28" s="47"/>
      <c r="I28" s="47"/>
    </row>
    <row r="29" spans="1:9" ht="32.25" customHeight="1"/>
    <row r="30" spans="1:9" ht="23.25" customHeight="1"/>
    <row r="32" spans="1:9">
      <c r="B32" s="15"/>
      <c r="G32" s="46" t="s">
        <v>53</v>
      </c>
      <c r="H32" s="46"/>
      <c r="I32" s="46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G12" sqref="G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19" customWidth="1"/>
    <col min="5" max="5" width="8.140625" customWidth="1"/>
    <col min="6" max="6" width="7.28515625" customWidth="1"/>
    <col min="7" max="7" width="10.140625" style="19" customWidth="1"/>
    <col min="8" max="8" width="9.140625" style="19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68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9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850174.26599999995</v>
      </c>
      <c r="H11" s="13">
        <f>G11</f>
        <v>850174.26599999995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3'!G12</f>
        <v>3331629.0639999998</v>
      </c>
      <c r="H12" s="13">
        <f t="shared" ref="H12:H25" si="0">G12</f>
        <v>3331629.0639999998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255052.27979999996</v>
      </c>
      <c r="H15" s="13">
        <f t="shared" si="0"/>
        <v>255052.27979999996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595121.98619999993</v>
      </c>
      <c r="H17" s="13">
        <f t="shared" si="0"/>
        <v>595121.98619999993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999488.71919999993</v>
      </c>
      <c r="H19" s="13">
        <f t="shared" si="0"/>
        <v>999488.71919999993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2332140.3447999996</v>
      </c>
      <c r="H21" s="13">
        <f t="shared" si="0"/>
        <v>2332140.3447999996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595121.98619999993</v>
      </c>
      <c r="H23" s="13">
        <f t="shared" si="0"/>
        <v>595121.98619999993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2332140.3447999996</v>
      </c>
      <c r="H24" s="13">
        <f t="shared" si="0"/>
        <v>2332140.3447999996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69</v>
      </c>
      <c r="H27" s="46"/>
      <c r="I27" s="46"/>
    </row>
    <row r="28" spans="1:9">
      <c r="B28" s="20" t="s">
        <v>51</v>
      </c>
      <c r="G28" s="47" t="s">
        <v>52</v>
      </c>
      <c r="H28" s="47"/>
      <c r="I28" s="47"/>
    </row>
    <row r="30" spans="1:9" ht="35.25" customHeight="1"/>
    <row r="31" spans="1:9">
      <c r="B31" s="35" t="s">
        <v>74</v>
      </c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I31"/>
  <sheetViews>
    <sheetView topLeftCell="A2" workbookViewId="0">
      <selection activeCell="M10" sqref="M10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70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850174.26599999995</v>
      </c>
      <c r="H11" s="11">
        <f>G11</f>
        <v>850174.26599999995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4181803.3299999996</v>
      </c>
      <c r="H12" s="11">
        <f t="shared" ref="H12:H25" si="0">G12</f>
        <v>4181803.3299999996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255052.27979999996</v>
      </c>
      <c r="H15" s="11">
        <f t="shared" si="0"/>
        <v>255052.27979999996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595121.98619999993</v>
      </c>
      <c r="H17" s="11">
        <f t="shared" si="0"/>
        <v>595121.98619999993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1254540.9989999998</v>
      </c>
      <c r="H19" s="11">
        <f t="shared" si="0"/>
        <v>1254540.9989999998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2927262.3309999998</v>
      </c>
      <c r="H21" s="11">
        <f t="shared" si="0"/>
        <v>2927262.3309999998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595121.98619999993</v>
      </c>
      <c r="H23" s="11">
        <f t="shared" si="0"/>
        <v>595121.98619999993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2927262.3309999998</v>
      </c>
      <c r="H24" s="11">
        <f t="shared" si="0"/>
        <v>2927262.3309999998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75</v>
      </c>
      <c r="H27" s="46"/>
      <c r="I27" s="46"/>
    </row>
    <row r="28" spans="1:9">
      <c r="B28" s="20" t="s">
        <v>51</v>
      </c>
      <c r="G28" s="47" t="s">
        <v>52</v>
      </c>
      <c r="H28" s="47"/>
      <c r="I28" s="47"/>
    </row>
    <row r="30" spans="1:9" ht="35.25" customHeight="1"/>
    <row r="31" spans="1:9">
      <c r="B31" s="35" t="s">
        <v>74</v>
      </c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I31"/>
  <sheetViews>
    <sheetView tabSelected="1" topLeftCell="A7" workbookViewId="0">
      <selection activeCell="G11" sqref="G11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73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54">
        <v>990174</v>
      </c>
      <c r="H11" s="11">
        <f>G11</f>
        <v>990174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5171977.33</v>
      </c>
      <c r="H12" s="11">
        <f t="shared" ref="H12:H25" si="0">G12</f>
        <v>5171977.33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297052.2</v>
      </c>
      <c r="H15" s="11">
        <f t="shared" si="0"/>
        <v>297052.2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693121.79999999993</v>
      </c>
      <c r="H17" s="11">
        <f t="shared" si="0"/>
        <v>693121.79999999993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1551593.199</v>
      </c>
      <c r="H19" s="11">
        <f t="shared" si="0"/>
        <v>1551593.199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3620384.1310000001</v>
      </c>
      <c r="H21" s="11">
        <f t="shared" si="0"/>
        <v>3620384.1310000001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693121.79999999993</v>
      </c>
      <c r="H23" s="11">
        <f t="shared" si="0"/>
        <v>693121.79999999993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3620384.1310000001</v>
      </c>
      <c r="H24" s="11">
        <f t="shared" si="0"/>
        <v>3620384.1310000001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72</v>
      </c>
      <c r="H27" s="46"/>
      <c r="I27" s="46"/>
    </row>
    <row r="28" spans="1:9">
      <c r="B28" s="21" t="s">
        <v>51</v>
      </c>
      <c r="G28" s="47" t="s">
        <v>52</v>
      </c>
      <c r="H28" s="47"/>
      <c r="I28" s="47"/>
    </row>
    <row r="30" spans="1:9" ht="35.25" customHeight="1"/>
    <row r="31" spans="1:9">
      <c r="B31" s="35" t="s">
        <v>74</v>
      </c>
      <c r="G31" s="46" t="s">
        <v>53</v>
      </c>
      <c r="H31" s="46"/>
      <c r="I31" s="46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G12" sqref="G12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13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13" ht="29.2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13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13" s="2" customFormat="1" ht="24.75" customHeight="1">
      <c r="A5" s="44" t="s">
        <v>71</v>
      </c>
      <c r="B5" s="44"/>
      <c r="C5" s="44"/>
      <c r="D5" s="44"/>
      <c r="E5" s="44"/>
      <c r="F5" s="44"/>
      <c r="G5" s="44"/>
      <c r="H5" s="44"/>
      <c r="I5" s="44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2690522.5319999997</v>
      </c>
      <c r="H11" s="11">
        <f>G11</f>
        <v>2690522.5319999997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5451310.0749999993</v>
      </c>
      <c r="H12" s="11">
        <f t="shared" ref="H12:H25" si="0">G12</f>
        <v>5451310.0749999993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807156.75959999987</v>
      </c>
      <c r="H15" s="11">
        <f t="shared" si="0"/>
        <v>807156.75959999987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1883365.7723999997</v>
      </c>
      <c r="H17" s="18">
        <f t="shared" si="0"/>
        <v>1883365.7723999997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1635393.0224999997</v>
      </c>
      <c r="H19" s="11">
        <f t="shared" si="0"/>
        <v>1635393.0224999997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3815917.0524999993</v>
      </c>
      <c r="H21" s="11">
        <f t="shared" si="0"/>
        <v>3815917.0524999993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1883365.7723999997</v>
      </c>
      <c r="H23" s="11">
        <f t="shared" si="0"/>
        <v>1883365.7723999997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3815917.0524999993</v>
      </c>
      <c r="H24" s="11">
        <f t="shared" si="0"/>
        <v>3815917.0524999993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53"/>
      <c r="B26" s="53"/>
      <c r="C26" s="53"/>
      <c r="D26" s="53"/>
      <c r="E26" s="53"/>
      <c r="F26" s="53"/>
      <c r="G26" s="53"/>
      <c r="H26" s="53"/>
      <c r="I26" s="53"/>
    </row>
    <row r="27" spans="1:9">
      <c r="G27" s="45" t="s">
        <v>72</v>
      </c>
      <c r="H27" s="46"/>
      <c r="I27" s="46"/>
    </row>
    <row r="28" spans="1:9">
      <c r="B28" s="24" t="s">
        <v>51</v>
      </c>
      <c r="G28" s="47" t="s">
        <v>52</v>
      </c>
      <c r="H28" s="47"/>
      <c r="I28" s="47"/>
    </row>
    <row r="32" spans="1:9">
      <c r="B32" s="35" t="s">
        <v>74</v>
      </c>
      <c r="G32" s="46" t="s">
        <v>53</v>
      </c>
      <c r="H32" s="46"/>
      <c r="I32" s="46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L11" sqref="L11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40" customWidth="1"/>
    <col min="5" max="5" width="8.140625" customWidth="1"/>
    <col min="6" max="6" width="7.28515625" customWidth="1"/>
    <col min="7" max="7" width="10.140625" customWidth="1"/>
    <col min="9" max="9" width="14.710937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80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42" t="s">
        <v>16</v>
      </c>
      <c r="B8" s="42" t="s">
        <v>17</v>
      </c>
      <c r="C8" s="42" t="s">
        <v>18</v>
      </c>
      <c r="D8" s="42" t="s">
        <v>19</v>
      </c>
      <c r="E8" s="42">
        <v>1</v>
      </c>
      <c r="F8" s="42">
        <v>2</v>
      </c>
      <c r="G8" s="42">
        <v>3</v>
      </c>
      <c r="H8" s="42" t="s">
        <v>20</v>
      </c>
      <c r="I8" s="42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61.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990174</v>
      </c>
      <c r="H11" s="13">
        <f>G11</f>
        <v>990174</v>
      </c>
      <c r="I11" s="41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6162151.3300000001</v>
      </c>
      <c r="H12" s="11">
        <f t="shared" ref="H12:H25" si="0">G12</f>
        <v>6162151.3300000001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297052.2</v>
      </c>
      <c r="H15" s="11">
        <f t="shared" si="0"/>
        <v>297052.2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693121.79999999993</v>
      </c>
      <c r="H17" s="11">
        <f t="shared" si="0"/>
        <v>693121.79999999993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1848645.399</v>
      </c>
      <c r="H19" s="11">
        <f t="shared" si="0"/>
        <v>1848645.399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4313505.9309999999</v>
      </c>
      <c r="H21" s="11">
        <f t="shared" si="0"/>
        <v>4313505.9309999999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693121.79999999993</v>
      </c>
      <c r="H23" s="11">
        <f t="shared" si="0"/>
        <v>693121.79999999993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4313505.9309999999</v>
      </c>
      <c r="H24" s="11">
        <f t="shared" si="0"/>
        <v>4313505.9309999999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76</v>
      </c>
      <c r="H27" s="46"/>
      <c r="I27" s="46"/>
    </row>
    <row r="28" spans="1:9">
      <c r="B28" s="26" t="s">
        <v>51</v>
      </c>
      <c r="G28" s="47" t="s">
        <v>52</v>
      </c>
      <c r="H28" s="47"/>
      <c r="I28" s="47"/>
    </row>
    <row r="30" spans="1:9" ht="35.25" customHeight="1"/>
    <row r="31" spans="1:9">
      <c r="B31" s="39" t="s">
        <v>74</v>
      </c>
      <c r="G31" s="46" t="s">
        <v>53</v>
      </c>
      <c r="H31" s="46"/>
      <c r="I31" s="46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M12" sqref="M12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79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17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990174</v>
      </c>
      <c r="H11" s="11">
        <f>G11</f>
        <v>990174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7'!G12</f>
        <v>7152325.3300000001</v>
      </c>
      <c r="H12" s="11">
        <f t="shared" ref="H12:H25" si="0">G12</f>
        <v>7152325.3300000001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297052.2</v>
      </c>
      <c r="H15" s="11">
        <f t="shared" si="0"/>
        <v>297052.2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693121.79999999993</v>
      </c>
      <c r="H17" s="11">
        <f t="shared" si="0"/>
        <v>693121.79999999993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2145697.5989999999</v>
      </c>
      <c r="H19" s="11">
        <f t="shared" si="0"/>
        <v>2145697.5989999999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5006627.7309999997</v>
      </c>
      <c r="H21" s="11">
        <f t="shared" si="0"/>
        <v>5006627.7309999997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693121.79999999993</v>
      </c>
      <c r="H23" s="11">
        <f t="shared" si="0"/>
        <v>693121.79999999993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5006627.7309999997</v>
      </c>
      <c r="H24" s="11">
        <f t="shared" si="0"/>
        <v>5006627.7309999997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76</v>
      </c>
      <c r="H27" s="46"/>
      <c r="I27" s="46"/>
    </row>
    <row r="28" spans="1:9">
      <c r="B28" s="26" t="s">
        <v>51</v>
      </c>
      <c r="G28" s="47" t="s">
        <v>52</v>
      </c>
      <c r="H28" s="47"/>
      <c r="I28" s="47"/>
    </row>
    <row r="30" spans="1:9" ht="35.25" customHeight="1"/>
    <row r="31" spans="1:9">
      <c r="B31" s="25"/>
      <c r="G31" s="46" t="s">
        <v>53</v>
      </c>
      <c r="H31" s="46"/>
      <c r="I31" s="46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activeCell="L14" sqref="L14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78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17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990174</v>
      </c>
      <c r="H11" s="11">
        <f>G11</f>
        <v>990174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8'!G12</f>
        <v>8142499.3300000001</v>
      </c>
      <c r="H12" s="11">
        <f t="shared" ref="H12:H25" si="0">G12</f>
        <v>8142499.3300000001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297052.2</v>
      </c>
      <c r="H15" s="11">
        <f t="shared" si="0"/>
        <v>297052.2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693121.79999999993</v>
      </c>
      <c r="H17" s="11">
        <f t="shared" si="0"/>
        <v>693121.79999999993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2442749.7990000001</v>
      </c>
      <c r="H19" s="11">
        <f t="shared" si="0"/>
        <v>2442749.7990000001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5699749.5309999995</v>
      </c>
      <c r="H21" s="11">
        <f t="shared" si="0"/>
        <v>5699749.5309999995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693121.79999999993</v>
      </c>
      <c r="H23" s="11">
        <f t="shared" si="0"/>
        <v>693121.79999999993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5699749.5309999995</v>
      </c>
      <c r="H24" s="11">
        <f t="shared" si="0"/>
        <v>5699749.5309999995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76</v>
      </c>
      <c r="H27" s="46"/>
      <c r="I27" s="46"/>
    </row>
    <row r="28" spans="1:9">
      <c r="B28" s="26" t="s">
        <v>51</v>
      </c>
      <c r="G28" s="47" t="s">
        <v>52</v>
      </c>
      <c r="H28" s="47"/>
      <c r="I28" s="47"/>
    </row>
    <row r="30" spans="1:9" ht="35.25" customHeight="1"/>
    <row r="31" spans="1:9">
      <c r="B31" s="25"/>
      <c r="G31" s="46" t="s">
        <v>53</v>
      </c>
      <c r="H31" s="46"/>
      <c r="I31" s="46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L14" sqref="L14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13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13" ht="29.2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13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13" s="2" customFormat="1" ht="24.75" customHeight="1">
      <c r="A5" s="44" t="s">
        <v>77</v>
      </c>
      <c r="B5" s="44"/>
      <c r="C5" s="44"/>
      <c r="D5" s="44"/>
      <c r="E5" s="44"/>
      <c r="F5" s="44"/>
      <c r="G5" s="44"/>
      <c r="H5" s="44"/>
      <c r="I5" s="44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17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7'!G11+'Thang 8'!G11+'Thang 9'!G11</f>
        <v>2970522</v>
      </c>
      <c r="H11" s="11">
        <f>G11</f>
        <v>2970522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5731309.5429999996</v>
      </c>
      <c r="H12" s="11">
        <f t="shared" ref="H12:H25" si="0">G12</f>
        <v>5731309.5429999996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891156.6</v>
      </c>
      <c r="H15" s="11">
        <f t="shared" si="0"/>
        <v>891156.6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2079365.4</v>
      </c>
      <c r="H17" s="18">
        <f t="shared" si="0"/>
        <v>2079365.4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1719392.8628999998</v>
      </c>
      <c r="H19" s="11">
        <f t="shared" si="0"/>
        <v>1719392.8628999998</v>
      </c>
      <c r="I19" s="8"/>
    </row>
    <row r="20" spans="1:9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4011916.6800999995</v>
      </c>
      <c r="H21" s="11">
        <f t="shared" si="0"/>
        <v>4011916.6800999995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2079365.4</v>
      </c>
      <c r="H23" s="11">
        <f t="shared" si="0"/>
        <v>2079365.4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4011916.6800999995</v>
      </c>
      <c r="H24" s="11">
        <f t="shared" si="0"/>
        <v>4011916.6800999995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53"/>
      <c r="B26" s="53"/>
      <c r="C26" s="53"/>
      <c r="D26" s="53"/>
      <c r="E26" s="53"/>
      <c r="F26" s="53"/>
      <c r="G26" s="53"/>
      <c r="H26" s="53"/>
      <c r="I26" s="53"/>
    </row>
    <row r="27" spans="1:9">
      <c r="G27" s="45" t="s">
        <v>55</v>
      </c>
      <c r="H27" s="46"/>
      <c r="I27" s="46"/>
    </row>
    <row r="28" spans="1:9">
      <c r="B28" s="26" t="s">
        <v>51</v>
      </c>
      <c r="G28" s="47" t="s">
        <v>52</v>
      </c>
      <c r="H28" s="47"/>
      <c r="I28" s="47"/>
    </row>
    <row r="32" spans="1:9">
      <c r="B32" s="25"/>
      <c r="G32" s="46" t="s">
        <v>53</v>
      </c>
      <c r="H32" s="46"/>
      <c r="I32" s="46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I31"/>
  <sheetViews>
    <sheetView workbookViewId="0">
      <selection sqref="A1:XF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1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1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1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56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6'!G12</f>
        <v>5953083.5959999999</v>
      </c>
      <c r="H12" s="11">
        <f t="shared" ref="H12:H25" si="0">G12</f>
        <v>5953083.5959999999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1785925.0788</v>
      </c>
      <c r="H19" s="11">
        <f t="shared" si="0"/>
        <v>1785925.0788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4167158.5171999997</v>
      </c>
      <c r="H21" s="11">
        <f t="shared" si="0"/>
        <v>4167158.5171999997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4167158.5171999997</v>
      </c>
      <c r="H24" s="11">
        <f t="shared" si="0"/>
        <v>4167158.5171999997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54</v>
      </c>
      <c r="H27" s="46"/>
      <c r="I27" s="46"/>
    </row>
    <row r="28" spans="1:9">
      <c r="B28" s="29" t="s">
        <v>51</v>
      </c>
      <c r="G28" s="47" t="s">
        <v>52</v>
      </c>
      <c r="H28" s="47"/>
      <c r="I28" s="47"/>
    </row>
    <row r="30" spans="1:9" ht="35.25" customHeight="1"/>
    <row r="31" spans="1:9">
      <c r="B31" s="27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I31"/>
  <sheetViews>
    <sheetView topLeftCell="A3" workbookViewId="0">
      <selection activeCell="D3" sqref="D1:D1048576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8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57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5953083.5959999999</v>
      </c>
      <c r="H12" s="11">
        <f t="shared" ref="H12:H25" si="0">G12</f>
        <v>5953083.5959999999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1785925.0788</v>
      </c>
      <c r="H19" s="11">
        <f t="shared" si="0"/>
        <v>1785925.0788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4167158.5171999997</v>
      </c>
      <c r="H21" s="11">
        <f t="shared" si="0"/>
        <v>4167158.5171999997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4167158.5171999997</v>
      </c>
      <c r="H24" s="11">
        <f t="shared" si="0"/>
        <v>4167158.5171999997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54</v>
      </c>
      <c r="H27" s="46"/>
      <c r="I27" s="46"/>
    </row>
    <row r="28" spans="1:9">
      <c r="B28" s="29" t="s">
        <v>51</v>
      </c>
      <c r="G28" s="47" t="s">
        <v>52</v>
      </c>
      <c r="H28" s="47"/>
      <c r="I28" s="47"/>
    </row>
    <row r="30" spans="1:9" ht="35.25" customHeight="1"/>
    <row r="31" spans="1:9">
      <c r="B31" s="27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I31"/>
  <sheetViews>
    <sheetView topLeftCell="A2" workbookViewId="0">
      <selection activeCell="G11" sqref="G11"/>
    </sheetView>
  </sheetViews>
  <sheetFormatPr defaultRowHeight="15"/>
  <cols>
    <col min="1" max="1" width="5.5703125" customWidth="1"/>
    <col min="2" max="2" width="21.42578125" customWidth="1"/>
    <col min="3" max="3" width="6.5703125" customWidth="1"/>
    <col min="4" max="4" width="8.7109375" style="28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9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9" ht="28.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9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9" s="2" customFormat="1" ht="24" customHeight="1">
      <c r="A5" s="44" t="s">
        <v>58</v>
      </c>
      <c r="B5" s="44"/>
      <c r="C5" s="44"/>
      <c r="D5" s="44"/>
      <c r="E5" s="44"/>
      <c r="F5" s="44"/>
      <c r="G5" s="44"/>
      <c r="H5" s="44"/>
      <c r="I5" s="44"/>
    </row>
    <row r="6" spans="1:9" ht="21.75" customHeight="1"/>
    <row r="7" spans="1:9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9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781106.26599999995</v>
      </c>
      <c r="H11" s="11">
        <f>G11</f>
        <v>781106.26599999995</v>
      </c>
      <c r="I11" s="8"/>
    </row>
    <row r="12" spans="1:9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5953083.5959999999</v>
      </c>
      <c r="H12" s="11">
        <f t="shared" ref="H12:H25" si="0">G12</f>
        <v>5953083.5959999999</v>
      </c>
      <c r="I12" s="8"/>
    </row>
    <row r="13" spans="1:9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234331.87979999997</v>
      </c>
      <c r="H15" s="11">
        <f t="shared" si="0"/>
        <v>234331.87979999997</v>
      </c>
      <c r="I15" s="8"/>
    </row>
    <row r="16" spans="1:9" ht="24.9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546774.38619999995</v>
      </c>
      <c r="H17" s="11">
        <f t="shared" si="0"/>
        <v>546774.38619999995</v>
      </c>
      <c r="I17" s="8"/>
    </row>
    <row r="18" spans="1:9" ht="24.95" customHeight="1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1785925.0788</v>
      </c>
      <c r="H19" s="11">
        <f t="shared" si="0"/>
        <v>1785925.0788</v>
      </c>
      <c r="I19" s="8"/>
    </row>
    <row r="20" spans="1:9" ht="24.95" customHeight="1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4167158.5171999997</v>
      </c>
      <c r="H21" s="11">
        <f t="shared" si="0"/>
        <v>4167158.5171999997</v>
      </c>
      <c r="I21" s="8"/>
    </row>
    <row r="22" spans="1:9" ht="24.95" customHeight="1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546774.38619999995</v>
      </c>
      <c r="H23" s="11">
        <f t="shared" si="0"/>
        <v>546774.38619999995</v>
      </c>
      <c r="I23" s="8"/>
    </row>
    <row r="24" spans="1:9" ht="24.95" customHeight="1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4167158.5171999997</v>
      </c>
      <c r="H24" s="11">
        <f t="shared" si="0"/>
        <v>4167158.5171999997</v>
      </c>
      <c r="I24" s="8"/>
    </row>
    <row r="25" spans="1:9" ht="24.95" customHeight="1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>
      <c r="G27" s="45" t="s">
        <v>54</v>
      </c>
      <c r="H27" s="46"/>
      <c r="I27" s="46"/>
    </row>
    <row r="28" spans="1:9">
      <c r="B28" s="29" t="s">
        <v>51</v>
      </c>
      <c r="G28" s="47" t="s">
        <v>52</v>
      </c>
      <c r="H28" s="47"/>
      <c r="I28" s="47"/>
    </row>
    <row r="30" spans="1:9" ht="35.25" customHeight="1"/>
    <row r="31" spans="1:9">
      <c r="B31" s="27"/>
      <c r="G31" s="46" t="s">
        <v>53</v>
      </c>
      <c r="H31" s="46"/>
      <c r="I31" s="46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M32"/>
  <sheetViews>
    <sheetView workbookViewId="0">
      <selection activeCell="J14" sqref="J14"/>
    </sheetView>
  </sheetViews>
  <sheetFormatPr defaultRowHeight="15"/>
  <cols>
    <col min="1" max="1" width="5.5703125" customWidth="1"/>
    <col min="2" max="2" width="22.28515625" customWidth="1"/>
    <col min="3" max="3" width="6.5703125" customWidth="1"/>
    <col min="4" max="4" width="8.7109375" style="28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>
      <c r="A1" s="48" t="s">
        <v>0</v>
      </c>
      <c r="B1" s="48"/>
      <c r="C1" s="1"/>
      <c r="D1" s="22"/>
      <c r="E1" s="49" t="s">
        <v>1</v>
      </c>
      <c r="F1" s="49"/>
      <c r="G1" s="49"/>
      <c r="H1" s="49"/>
      <c r="I1" s="49"/>
    </row>
    <row r="2" spans="1:13" ht="16.5" customHeight="1">
      <c r="A2" s="50" t="s">
        <v>2</v>
      </c>
      <c r="B2" s="50"/>
      <c r="C2" s="1"/>
      <c r="D2" s="22"/>
      <c r="E2" s="49" t="s">
        <v>3</v>
      </c>
      <c r="F2" s="49"/>
      <c r="G2" s="49"/>
      <c r="H2" s="49"/>
      <c r="I2" s="49"/>
    </row>
    <row r="3" spans="1:13" ht="29.25" customHeight="1">
      <c r="A3" s="51" t="s">
        <v>4</v>
      </c>
      <c r="B3" s="51"/>
      <c r="C3" s="1"/>
      <c r="D3" s="22"/>
      <c r="E3" s="52" t="s">
        <v>5</v>
      </c>
      <c r="F3" s="52"/>
      <c r="G3" s="52"/>
      <c r="H3" s="52"/>
      <c r="I3" s="52"/>
    </row>
    <row r="4" spans="1:13" s="2" customFormat="1" ht="27" customHeight="1">
      <c r="A4" s="43" t="s">
        <v>6</v>
      </c>
      <c r="B4" s="43"/>
      <c r="C4" s="43"/>
      <c r="D4" s="43"/>
      <c r="E4" s="43"/>
      <c r="F4" s="43"/>
      <c r="G4" s="43"/>
      <c r="H4" s="43"/>
      <c r="I4" s="43"/>
    </row>
    <row r="5" spans="1:13" s="2" customFormat="1" ht="24.75" customHeight="1">
      <c r="A5" s="44" t="s">
        <v>59</v>
      </c>
      <c r="B5" s="44"/>
      <c r="C5" s="44"/>
      <c r="D5" s="44"/>
      <c r="E5" s="44"/>
      <c r="F5" s="44"/>
      <c r="G5" s="44"/>
      <c r="H5" s="44"/>
      <c r="I5" s="44"/>
    </row>
    <row r="6" spans="1:13" ht="9.75" customHeight="1"/>
    <row r="7" spans="1:13" ht="63" customHeight="1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14</v>
      </c>
      <c r="H9" s="8"/>
      <c r="I9" s="8"/>
    </row>
    <row r="10" spans="1:13" ht="24.95" customHeight="1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10'!G11+'Thang 12'!G11+'Thang 12'!G11</f>
        <v>2343318.798</v>
      </c>
      <c r="H11" s="11">
        <f>G11</f>
        <v>2343318.798</v>
      </c>
      <c r="I11" s="8"/>
      <c r="M11">
        <v>2669992.7429999998</v>
      </c>
    </row>
    <row r="12" spans="1:13" ht="24.95" customHeight="1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5104106.341</v>
      </c>
      <c r="H12" s="11">
        <f t="shared" ref="H12:H25" si="0">G12</f>
        <v>5104106.341</v>
      </c>
      <c r="I12" s="8"/>
      <c r="M12">
        <f>M10+M11</f>
        <v>5430780.2860000003</v>
      </c>
    </row>
    <row r="13" spans="1:13" ht="24.95" customHeight="1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702995.63939999999</v>
      </c>
      <c r="H15" s="11">
        <f t="shared" si="0"/>
        <v>702995.63939999999</v>
      </c>
      <c r="I15" s="8"/>
    </row>
    <row r="16" spans="1:13" ht="16.5" customHeight="1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1640323.1586</v>
      </c>
      <c r="H17" s="18">
        <f t="shared" si="0"/>
        <v>1640323.1586</v>
      </c>
      <c r="I17" s="8"/>
    </row>
    <row r="18" spans="1:9" ht="25.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1531231.9023</v>
      </c>
      <c r="H19" s="11">
        <f t="shared" si="0"/>
        <v>1531231.9023</v>
      </c>
      <c r="I19" s="8"/>
    </row>
    <row r="20" spans="1:9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3572874.4386999998</v>
      </c>
      <c r="H21" s="11">
        <f t="shared" si="0"/>
        <v>3572874.4386999998</v>
      </c>
      <c r="I21" s="8"/>
    </row>
    <row r="22" spans="1:9" ht="25.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1640323.1586</v>
      </c>
      <c r="H23" s="11">
        <f t="shared" si="0"/>
        <v>1640323.1586</v>
      </c>
      <c r="I23" s="8"/>
    </row>
    <row r="24" spans="1:9" ht="25.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3572874.4386999998</v>
      </c>
      <c r="H24" s="11">
        <f t="shared" si="0"/>
        <v>3572874.4386999998</v>
      </c>
      <c r="I24" s="8"/>
    </row>
    <row r="25" spans="1:9" ht="25.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>
      <c r="A26" s="53"/>
      <c r="B26" s="53"/>
      <c r="C26" s="53"/>
      <c r="D26" s="53"/>
      <c r="E26" s="53"/>
      <c r="F26" s="53"/>
      <c r="G26" s="53"/>
      <c r="H26" s="53"/>
      <c r="I26" s="53"/>
    </row>
    <row r="27" spans="1:9">
      <c r="G27" s="45" t="s">
        <v>55</v>
      </c>
      <c r="H27" s="46"/>
      <c r="I27" s="46"/>
    </row>
    <row r="28" spans="1:9">
      <c r="B28" s="29" t="s">
        <v>51</v>
      </c>
      <c r="G28" s="47" t="s">
        <v>52</v>
      </c>
      <c r="H28" s="47"/>
      <c r="I28" s="47"/>
    </row>
    <row r="32" spans="1:9">
      <c r="B32" s="27"/>
      <c r="G32" s="46" t="s">
        <v>53</v>
      </c>
      <c r="H32" s="46"/>
      <c r="I32" s="46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ThinhDung</cp:lastModifiedBy>
  <cp:lastPrinted>2017-04-14T09:10:07Z</cp:lastPrinted>
  <dcterms:created xsi:type="dcterms:W3CDTF">2016-03-22T13:26:35Z</dcterms:created>
  <dcterms:modified xsi:type="dcterms:W3CDTF">2017-06-09T07:36:24Z</dcterms:modified>
</cp:coreProperties>
</file>